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75" windowHeight="10230" activeTab="0"/>
  </bookViews>
  <sheets>
    <sheet name="1" sheetId="1" r:id="rId1"/>
  </sheets>
  <definedNames>
    <definedName name="_xlnm.Print_Area" localSheetId="0">'1'!$B$2:$L$63</definedName>
  </definedNames>
  <calcPr fullCalcOnLoad="1"/>
</workbook>
</file>

<file path=xl/sharedStrings.xml><?xml version="1.0" encoding="utf-8"?>
<sst xmlns="http://schemas.openxmlformats.org/spreadsheetml/2006/main" count="70" uniqueCount="68">
  <si>
    <r>
      <t xml:space="preserve">Sb 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[m]</t>
    </r>
  </si>
  <si>
    <r>
      <t xml:space="preserve">Q 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[kg] =</t>
    </r>
  </si>
  <si>
    <r>
      <t xml:space="preserve">Q 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[kg] =</t>
    </r>
  </si>
  <si>
    <r>
      <t>A</t>
    </r>
    <r>
      <rPr>
        <sz val="10"/>
        <rFont val="Arial"/>
        <family val="0"/>
      </rPr>
      <t xml:space="preserve"> [kg] =</t>
    </r>
  </si>
  <si>
    <r>
      <t xml:space="preserve">F 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[kg]</t>
    </r>
  </si>
  <si>
    <r>
      <t xml:space="preserve">F 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[kg]</t>
    </r>
  </si>
  <si>
    <r>
      <t xml:space="preserve">a </t>
    </r>
    <r>
      <rPr>
        <vertAlign val="subscript"/>
        <sz val="10"/>
        <rFont val="Arial"/>
        <family val="2"/>
      </rPr>
      <t>q1</t>
    </r>
    <r>
      <rPr>
        <sz val="10"/>
        <rFont val="Arial"/>
        <family val="0"/>
      </rPr>
      <t xml:space="preserve"> [m]</t>
    </r>
  </si>
  <si>
    <r>
      <t xml:space="preserve">b </t>
    </r>
    <r>
      <rPr>
        <vertAlign val="subscript"/>
        <sz val="10"/>
        <rFont val="Arial"/>
        <family val="2"/>
      </rPr>
      <t>q1</t>
    </r>
    <r>
      <rPr>
        <sz val="10"/>
        <rFont val="Arial"/>
        <family val="0"/>
      </rPr>
      <t xml:space="preserve"> [m]</t>
    </r>
  </si>
  <si>
    <r>
      <t xml:space="preserve">V </t>
    </r>
    <r>
      <rPr>
        <vertAlign val="subscript"/>
        <sz val="10"/>
        <rFont val="Arial"/>
        <family val="2"/>
      </rPr>
      <t>F1</t>
    </r>
    <r>
      <rPr>
        <sz val="10"/>
        <rFont val="Arial"/>
        <family val="0"/>
      </rPr>
      <t xml:space="preserve">  [kg]</t>
    </r>
  </si>
  <si>
    <r>
      <t xml:space="preserve">V </t>
    </r>
    <r>
      <rPr>
        <vertAlign val="subscript"/>
        <sz val="10"/>
        <rFont val="Arial"/>
        <family val="2"/>
      </rPr>
      <t>F2</t>
    </r>
    <r>
      <rPr>
        <sz val="10"/>
        <rFont val="Arial"/>
        <family val="0"/>
      </rPr>
      <t xml:space="preserve">  [kg]</t>
    </r>
  </si>
  <si>
    <r>
      <t xml:space="preserve">V </t>
    </r>
    <r>
      <rPr>
        <vertAlign val="subscript"/>
        <sz val="10"/>
        <rFont val="Arial"/>
        <family val="2"/>
      </rPr>
      <t>Q1</t>
    </r>
    <r>
      <rPr>
        <sz val="10"/>
        <rFont val="Arial"/>
        <family val="0"/>
      </rPr>
      <t xml:space="preserve">  [kg]</t>
    </r>
  </si>
  <si>
    <r>
      <t xml:space="preserve">V </t>
    </r>
    <r>
      <rPr>
        <vertAlign val="subscript"/>
        <sz val="10"/>
        <rFont val="Arial"/>
        <family val="2"/>
      </rPr>
      <t>Q2</t>
    </r>
    <r>
      <rPr>
        <sz val="10"/>
        <rFont val="Arial"/>
        <family val="0"/>
      </rPr>
      <t xml:space="preserve">  [kg]</t>
    </r>
  </si>
  <si>
    <r>
      <t>V</t>
    </r>
    <r>
      <rPr>
        <vertAlign val="subscript"/>
        <sz val="10"/>
        <rFont val="Arial"/>
        <family val="2"/>
      </rPr>
      <t>SB SX</t>
    </r>
    <r>
      <rPr>
        <sz val="10"/>
        <rFont val="Arial"/>
        <family val="0"/>
      </rPr>
      <t xml:space="preserve"> [kg]</t>
    </r>
  </si>
  <si>
    <r>
      <t xml:space="preserve">V 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 [kg] =</t>
    </r>
  </si>
  <si>
    <r>
      <t xml:space="preserve">F 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[kg] =</t>
    </r>
  </si>
  <si>
    <r>
      <t xml:space="preserve">F 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[kg] =</t>
    </r>
  </si>
  <si>
    <r>
      <t xml:space="preserve">T  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0"/>
      </rPr>
      <t xml:space="preserve"> [kg] =</t>
    </r>
  </si>
  <si>
    <r>
      <t xml:space="preserve">T  </t>
    </r>
    <r>
      <rPr>
        <vertAlign val="subscript"/>
        <sz val="10"/>
        <rFont val="Arial"/>
        <family val="2"/>
      </rPr>
      <t xml:space="preserve">BA </t>
    </r>
    <r>
      <rPr>
        <sz val="10"/>
        <rFont val="Arial"/>
        <family val="0"/>
      </rPr>
      <t xml:space="preserve"> [kg] =</t>
    </r>
  </si>
  <si>
    <r>
      <t xml:space="preserve">T  </t>
    </r>
    <r>
      <rPr>
        <vertAlign val="subscript"/>
        <sz val="10"/>
        <rFont val="Arial"/>
        <family val="2"/>
      </rPr>
      <t xml:space="preserve">BC </t>
    </r>
    <r>
      <rPr>
        <sz val="10"/>
        <rFont val="Arial"/>
        <family val="0"/>
      </rPr>
      <t xml:space="preserve"> [kg] =</t>
    </r>
  </si>
  <si>
    <r>
      <t xml:space="preserve">T  </t>
    </r>
    <r>
      <rPr>
        <vertAlign val="subscript"/>
        <sz val="10"/>
        <rFont val="Arial"/>
        <family val="2"/>
      </rPr>
      <t xml:space="preserve">CB </t>
    </r>
    <r>
      <rPr>
        <sz val="10"/>
        <rFont val="Arial"/>
        <family val="0"/>
      </rPr>
      <t xml:space="preserve"> [kg] =</t>
    </r>
  </si>
  <si>
    <r>
      <t xml:space="preserve">T  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0"/>
      </rPr>
      <t xml:space="preserve"> [kg] =</t>
    </r>
  </si>
  <si>
    <r>
      <t xml:space="preserve">T  </t>
    </r>
    <r>
      <rPr>
        <vertAlign val="subscript"/>
        <sz val="10"/>
        <rFont val="Arial"/>
        <family val="2"/>
      </rPr>
      <t xml:space="preserve">DC </t>
    </r>
    <r>
      <rPr>
        <sz val="10"/>
        <rFont val="Arial"/>
        <family val="0"/>
      </rPr>
      <t xml:space="preserve"> [kg] =</t>
    </r>
  </si>
  <si>
    <r>
      <t xml:space="preserve">T  </t>
    </r>
    <r>
      <rPr>
        <vertAlign val="subscript"/>
        <sz val="10"/>
        <rFont val="Arial"/>
        <family val="2"/>
      </rPr>
      <t xml:space="preserve">DE </t>
    </r>
    <r>
      <rPr>
        <sz val="10"/>
        <rFont val="Arial"/>
        <family val="0"/>
      </rPr>
      <t xml:space="preserve"> [kg] =</t>
    </r>
  </si>
  <si>
    <r>
      <t xml:space="preserve">T  </t>
    </r>
    <r>
      <rPr>
        <vertAlign val="subscript"/>
        <sz val="10"/>
        <rFont val="Arial"/>
        <family val="2"/>
      </rPr>
      <t xml:space="preserve">ED </t>
    </r>
    <r>
      <rPr>
        <sz val="10"/>
        <rFont val="Arial"/>
        <family val="0"/>
      </rPr>
      <t xml:space="preserve"> [kg] =</t>
    </r>
  </si>
  <si>
    <r>
      <t xml:space="preserve">T  </t>
    </r>
    <r>
      <rPr>
        <vertAlign val="subscript"/>
        <sz val="10"/>
        <rFont val="Arial"/>
        <family val="2"/>
      </rPr>
      <t xml:space="preserve">EF </t>
    </r>
    <r>
      <rPr>
        <sz val="10"/>
        <rFont val="Arial"/>
        <family val="0"/>
      </rPr>
      <t xml:space="preserve"> [kg] =</t>
    </r>
  </si>
  <si>
    <r>
      <t xml:space="preserve">M  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0"/>
      </rPr>
      <t xml:space="preserve"> [kgm] =</t>
    </r>
  </si>
  <si>
    <r>
      <t xml:space="preserve">M  </t>
    </r>
    <r>
      <rPr>
        <vertAlign val="subscript"/>
        <sz val="10"/>
        <rFont val="Arial"/>
        <family val="2"/>
      </rPr>
      <t xml:space="preserve">E </t>
    </r>
    <r>
      <rPr>
        <sz val="10"/>
        <rFont val="Arial"/>
        <family val="0"/>
      </rPr>
      <t xml:space="preserve"> [kgm] =</t>
    </r>
  </si>
  <si>
    <r>
      <t xml:space="preserve">M  </t>
    </r>
    <r>
      <rPr>
        <vertAlign val="subscript"/>
        <sz val="10"/>
        <rFont val="Arial"/>
        <family val="2"/>
      </rPr>
      <t xml:space="preserve">C </t>
    </r>
    <r>
      <rPr>
        <sz val="10"/>
        <rFont val="Arial"/>
        <family val="0"/>
      </rPr>
      <t xml:space="preserve"> [kgm] =</t>
    </r>
  </si>
  <si>
    <r>
      <t xml:space="preserve">M  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0"/>
      </rPr>
      <t xml:space="preserve"> [kgm] =</t>
    </r>
  </si>
  <si>
    <r>
      <t xml:space="preserve">Fsb 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[kg]</t>
    </r>
  </si>
  <si>
    <r>
      <t xml:space="preserve">qsb 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[kg/ml]</t>
    </r>
  </si>
  <si>
    <r>
      <t xml:space="preserve">Sb 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[m]</t>
    </r>
  </si>
  <si>
    <r>
      <t xml:space="preserve">Fsb 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[kg]</t>
    </r>
  </si>
  <si>
    <r>
      <t xml:space="preserve">qsb 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[kg/ml]</t>
    </r>
  </si>
  <si>
    <r>
      <t>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[kg/ml]</t>
    </r>
  </si>
  <si>
    <r>
      <t>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[kg/ml]</t>
    </r>
  </si>
  <si>
    <r>
      <t>a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[m]</t>
    </r>
  </si>
  <si>
    <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[m]</t>
    </r>
  </si>
  <si>
    <r>
      <t>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[m]</t>
    </r>
  </si>
  <si>
    <r>
      <t>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[m]</t>
    </r>
  </si>
  <si>
    <r>
      <t>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[m]</t>
    </r>
  </si>
  <si>
    <r>
      <t>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[m]</t>
    </r>
  </si>
  <si>
    <r>
      <t>M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[kgm] =</t>
    </r>
  </si>
  <si>
    <r>
      <t>T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[kg] =</t>
    </r>
  </si>
  <si>
    <r>
      <t>M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[kgm] =</t>
    </r>
  </si>
  <si>
    <r>
      <t>T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[kg] =</t>
    </r>
  </si>
  <si>
    <r>
      <t>FM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x EI=</t>
    </r>
  </si>
  <si>
    <r>
      <t>F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 xml:space="preserve"> x EI:</t>
    </r>
  </si>
  <si>
    <r>
      <t>F</t>
    </r>
    <r>
      <rPr>
        <vertAlign val="subscript"/>
        <sz val="10"/>
        <rFont val="Arial"/>
        <family val="2"/>
      </rPr>
      <t>F1</t>
    </r>
    <r>
      <rPr>
        <sz val="10"/>
        <rFont val="Arial"/>
        <family val="0"/>
      </rPr>
      <t xml:space="preserve"> x EI=</t>
    </r>
  </si>
  <si>
    <r>
      <t>F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DD</t>
    </r>
    <r>
      <rPr>
        <sz val="10"/>
        <rFont val="Arial"/>
        <family val="0"/>
      </rPr>
      <t xml:space="preserve"> x EI:</t>
    </r>
  </si>
  <si>
    <r>
      <t>F</t>
    </r>
    <r>
      <rPr>
        <vertAlign val="subscript"/>
        <sz val="10"/>
        <rFont val="Arial"/>
        <family val="2"/>
      </rPr>
      <t>F2</t>
    </r>
    <r>
      <rPr>
        <sz val="10"/>
        <rFont val="Arial"/>
        <family val="0"/>
      </rPr>
      <t xml:space="preserve"> x EI=</t>
    </r>
  </si>
  <si>
    <r>
      <t>F</t>
    </r>
    <r>
      <rPr>
        <sz val="10"/>
        <rFont val="Arial"/>
        <family val="0"/>
      </rPr>
      <t>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x EI=</t>
    </r>
  </si>
  <si>
    <r>
      <t>F</t>
    </r>
    <r>
      <rPr>
        <sz val="10"/>
        <rFont val="Arial"/>
        <family val="0"/>
      </rPr>
      <t>q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x EI=</t>
    </r>
  </si>
  <si>
    <t>X  [kgm] =</t>
  </si>
  <si>
    <r>
      <t>V</t>
    </r>
    <r>
      <rPr>
        <vertAlign val="subscript"/>
        <sz val="10"/>
        <rFont val="Arial"/>
        <family val="2"/>
      </rPr>
      <t>Ms</t>
    </r>
    <r>
      <rPr>
        <sz val="10"/>
        <rFont val="Arial"/>
        <family val="0"/>
      </rPr>
      <t xml:space="preserve"> [kg]</t>
    </r>
  </si>
  <si>
    <r>
      <t>V</t>
    </r>
    <r>
      <rPr>
        <vertAlign val="subscript"/>
        <sz val="10"/>
        <rFont val="Arial"/>
        <family val="2"/>
      </rPr>
      <t>Md</t>
    </r>
    <r>
      <rPr>
        <sz val="10"/>
        <rFont val="Arial"/>
        <family val="0"/>
      </rPr>
      <t xml:space="preserve"> [kg]</t>
    </r>
  </si>
  <si>
    <r>
      <t xml:space="preserve">V </t>
    </r>
    <r>
      <rPr>
        <vertAlign val="subscript"/>
        <sz val="10"/>
        <rFont val="Arial"/>
        <family val="2"/>
      </rPr>
      <t>Dd</t>
    </r>
    <r>
      <rPr>
        <sz val="10"/>
        <rFont val="Arial"/>
        <family val="0"/>
      </rPr>
      <t xml:space="preserve">  [kg] =</t>
    </r>
  </si>
  <si>
    <r>
      <t xml:space="preserve">V </t>
    </r>
    <r>
      <rPr>
        <vertAlign val="subscript"/>
        <sz val="10"/>
        <rFont val="Arial"/>
        <family val="2"/>
      </rPr>
      <t>Ds</t>
    </r>
    <r>
      <rPr>
        <sz val="10"/>
        <rFont val="Arial"/>
        <family val="0"/>
      </rPr>
      <t xml:space="preserve">  [kg] =</t>
    </r>
  </si>
  <si>
    <r>
      <t xml:space="preserve">V 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 [kg] =</t>
    </r>
  </si>
  <si>
    <r>
      <t>V</t>
    </r>
    <r>
      <rPr>
        <vertAlign val="subscript"/>
        <sz val="10"/>
        <rFont val="Arial"/>
        <family val="2"/>
      </rPr>
      <t>SB dx</t>
    </r>
    <r>
      <rPr>
        <sz val="10"/>
        <rFont val="Arial"/>
        <family val="0"/>
      </rPr>
      <t xml:space="preserve"> [kg]</t>
    </r>
  </si>
  <si>
    <r>
      <t xml:space="preserve">V 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 [kg] =</t>
    </r>
  </si>
  <si>
    <t>R [kg] =</t>
  </si>
  <si>
    <r>
      <t>V</t>
    </r>
    <r>
      <rPr>
        <vertAlign val="subscript"/>
        <sz val="10"/>
        <rFont val="Arial"/>
        <family val="2"/>
      </rPr>
      <t>X</t>
    </r>
    <r>
      <rPr>
        <sz val="10"/>
        <rFont val="Arial"/>
        <family val="0"/>
      </rPr>
      <t xml:space="preserve"> [kg]</t>
    </r>
  </si>
  <si>
    <r>
      <t xml:space="preserve">T  </t>
    </r>
    <r>
      <rPr>
        <vertAlign val="subscript"/>
        <sz val="10"/>
        <rFont val="Arial"/>
        <family val="2"/>
      </rPr>
      <t xml:space="preserve">FE </t>
    </r>
    <r>
      <rPr>
        <sz val="10"/>
        <rFont val="Arial"/>
        <family val="0"/>
      </rPr>
      <t xml:space="preserve"> [kg] =</t>
    </r>
  </si>
  <si>
    <r>
      <t xml:space="preserve">T  </t>
    </r>
    <r>
      <rPr>
        <vertAlign val="subscript"/>
        <sz val="10"/>
        <rFont val="Arial"/>
        <family val="2"/>
      </rPr>
      <t xml:space="preserve">FG </t>
    </r>
    <r>
      <rPr>
        <sz val="10"/>
        <rFont val="Arial"/>
        <family val="0"/>
      </rPr>
      <t xml:space="preserve"> [kg] =</t>
    </r>
  </si>
  <si>
    <r>
      <t xml:space="preserve">T  </t>
    </r>
    <r>
      <rPr>
        <vertAlign val="subscript"/>
        <sz val="10"/>
        <rFont val="Arial"/>
        <family val="2"/>
      </rPr>
      <t xml:space="preserve">G </t>
    </r>
    <r>
      <rPr>
        <sz val="10"/>
        <rFont val="Arial"/>
        <family val="0"/>
      </rPr>
      <t xml:space="preserve"> [kg] =</t>
    </r>
  </si>
  <si>
    <r>
      <t xml:space="preserve">M  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0"/>
      </rPr>
      <t xml:space="preserve"> [kgm] =</t>
    </r>
  </si>
  <si>
    <t>alberto cucinella 2008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</si>
</sst>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vertAlign val="subscript"/>
      <sz val="10"/>
      <name val="Arial"/>
      <family val="2"/>
    </font>
    <font>
      <sz val="8"/>
      <name val="Arial"/>
      <family val="0"/>
    </font>
    <font>
      <sz val="10"/>
      <name val="Symbol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 horizontal="right"/>
    </xf>
    <xf numFmtId="2" fontId="0" fillId="0" borderId="0" xfId="0" applyNumberForma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45</xdr:row>
      <xdr:rowOff>190500</xdr:rowOff>
    </xdr:from>
    <xdr:to>
      <xdr:col>11</xdr:col>
      <xdr:colOff>571500</xdr:colOff>
      <xdr:row>60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8658225"/>
          <a:ext cx="66103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62"/>
  <sheetViews>
    <sheetView showGridLines="0" tabSelected="1" workbookViewId="0" topLeftCell="A39">
      <selection activeCell="F66" sqref="F66"/>
    </sheetView>
  </sheetViews>
  <sheetFormatPr defaultColWidth="9.140625" defaultRowHeight="12.75"/>
  <cols>
    <col min="1" max="2" width="2.7109375" style="0" customWidth="1"/>
    <col min="3" max="10" width="10.7109375" style="0" customWidth="1"/>
  </cols>
  <sheetData>
    <row r="2" spans="3:8" ht="15.75">
      <c r="C2" s="1" t="s">
        <v>0</v>
      </c>
      <c r="D2" s="1" t="s">
        <v>29</v>
      </c>
      <c r="E2" s="1" t="s">
        <v>30</v>
      </c>
      <c r="F2" s="1" t="s">
        <v>31</v>
      </c>
      <c r="G2" s="1" t="s">
        <v>32</v>
      </c>
      <c r="H2" s="1" t="s">
        <v>33</v>
      </c>
    </row>
    <row r="3" spans="3:8" ht="12.75">
      <c r="C3" s="10">
        <v>2</v>
      </c>
      <c r="D3" s="10">
        <v>1000</v>
      </c>
      <c r="E3" s="10">
        <v>250</v>
      </c>
      <c r="F3" s="10">
        <v>1.8</v>
      </c>
      <c r="G3" s="10">
        <v>1800</v>
      </c>
      <c r="H3" s="10">
        <v>600</v>
      </c>
    </row>
    <row r="4" spans="3:8" ht="12.75">
      <c r="C4" s="2"/>
      <c r="D4" s="2"/>
      <c r="E4" s="2"/>
      <c r="F4" s="2"/>
      <c r="G4" s="2"/>
      <c r="H4" s="2"/>
    </row>
    <row r="5" spans="3:12" ht="15.75">
      <c r="C5" s="1" t="s">
        <v>34</v>
      </c>
      <c r="D5" s="1" t="s">
        <v>4</v>
      </c>
      <c r="E5" s="1" t="s">
        <v>36</v>
      </c>
      <c r="F5" s="1" t="s">
        <v>37</v>
      </c>
      <c r="G5" s="1" t="s">
        <v>38</v>
      </c>
      <c r="H5" s="1" t="s">
        <v>35</v>
      </c>
      <c r="I5" s="1" t="s">
        <v>5</v>
      </c>
      <c r="J5" s="1" t="s">
        <v>39</v>
      </c>
      <c r="K5" s="1" t="s">
        <v>40</v>
      </c>
      <c r="L5" s="1" t="s">
        <v>41</v>
      </c>
    </row>
    <row r="6" spans="3:12" ht="12.75">
      <c r="C6" s="10">
        <v>500</v>
      </c>
      <c r="D6" s="10">
        <v>2000</v>
      </c>
      <c r="E6" s="10">
        <v>4</v>
      </c>
      <c r="F6" s="10">
        <v>2</v>
      </c>
      <c r="G6" s="11">
        <f>SUM(E6:F6)</f>
        <v>6</v>
      </c>
      <c r="H6" s="10">
        <v>600</v>
      </c>
      <c r="I6" s="10">
        <v>1500</v>
      </c>
      <c r="J6" s="10">
        <v>2.5</v>
      </c>
      <c r="K6" s="10">
        <v>2</v>
      </c>
      <c r="L6" s="11">
        <f>SUM(J6:K6)</f>
        <v>4.5</v>
      </c>
    </row>
    <row r="7" spans="3:8" ht="12.75">
      <c r="C7" s="2"/>
      <c r="D7" s="2"/>
      <c r="E7" s="2"/>
      <c r="F7" s="2"/>
      <c r="G7" s="2"/>
      <c r="H7" s="2"/>
    </row>
    <row r="8" spans="3:8" ht="15.75">
      <c r="C8" s="3" t="s">
        <v>42</v>
      </c>
      <c r="D8" s="2">
        <f>E3*C3^2/2+D3*C3</f>
        <v>2500</v>
      </c>
      <c r="E8" s="2"/>
      <c r="F8" s="3" t="s">
        <v>44</v>
      </c>
      <c r="G8" s="2">
        <f>H3*F3^2/2+G3*F3</f>
        <v>4212</v>
      </c>
      <c r="H8" s="2"/>
    </row>
    <row r="9" spans="3:9" ht="15.75">
      <c r="C9" s="3" t="s">
        <v>43</v>
      </c>
      <c r="D9" s="2">
        <f>D3+E3*C3</f>
        <v>1500</v>
      </c>
      <c r="E9" s="2"/>
      <c r="F9" s="3" t="s">
        <v>45</v>
      </c>
      <c r="G9" s="2">
        <f>G3+F3*H3</f>
        <v>2880</v>
      </c>
      <c r="H9" s="3" t="s">
        <v>3</v>
      </c>
      <c r="I9" s="9">
        <f>D9+G9+D6+I6+C6*G6+H6*L6</f>
        <v>13580</v>
      </c>
    </row>
    <row r="10" spans="3:8" ht="12.75">
      <c r="C10" s="2"/>
      <c r="D10" s="2"/>
      <c r="E10" s="2"/>
      <c r="F10" s="2"/>
      <c r="G10" s="2"/>
      <c r="H10" s="2"/>
    </row>
    <row r="11" spans="3:14" ht="15.75">
      <c r="C11" s="5" t="s">
        <v>47</v>
      </c>
      <c r="D11" s="2"/>
      <c r="E11" s="2"/>
      <c r="F11" s="5" t="s">
        <v>49</v>
      </c>
      <c r="G11" s="2"/>
      <c r="H11" s="2"/>
      <c r="N11" s="5"/>
    </row>
    <row r="12" spans="3:14" ht="15.75">
      <c r="C12" s="5" t="s">
        <v>48</v>
      </c>
      <c r="D12" s="2">
        <f>-D6*E6*(G6^2-E6^2)/6/G6</f>
        <v>-4444.444444444444</v>
      </c>
      <c r="E12" s="2"/>
      <c r="F12" s="5" t="s">
        <v>50</v>
      </c>
      <c r="G12" s="2">
        <f>I6*K6*(L6^2-K6^2)/6/L6</f>
        <v>1805.5555555555557</v>
      </c>
      <c r="H12" s="2"/>
      <c r="N12" s="5"/>
    </row>
    <row r="13" spans="3:14" ht="15.75">
      <c r="C13" s="5" t="s">
        <v>51</v>
      </c>
      <c r="D13" s="2">
        <f>-C6*G6^3/24</f>
        <v>-4500</v>
      </c>
      <c r="E13" s="2"/>
      <c r="F13" s="5" t="s">
        <v>52</v>
      </c>
      <c r="G13" s="2">
        <f>H6*L6^3/24</f>
        <v>2278.125</v>
      </c>
      <c r="H13" s="2"/>
      <c r="N13" s="5"/>
    </row>
    <row r="14" spans="3:16" ht="15.75">
      <c r="C14" s="5" t="s">
        <v>46</v>
      </c>
      <c r="D14" s="4">
        <f>D8*G6/6</f>
        <v>2500</v>
      </c>
      <c r="E14" s="2"/>
      <c r="F14" s="5" t="s">
        <v>46</v>
      </c>
      <c r="G14" s="4">
        <f>-G8*L6/6</f>
        <v>-3159</v>
      </c>
      <c r="H14" s="2"/>
      <c r="N14" s="5"/>
      <c r="O14" s="3"/>
      <c r="P14" s="2"/>
    </row>
    <row r="15" spans="3:16" ht="12.75">
      <c r="C15" s="2"/>
      <c r="D15" s="2">
        <f>SUM(D12:D14)</f>
        <v>-6444.444444444445</v>
      </c>
      <c r="E15" s="2"/>
      <c r="F15" s="2"/>
      <c r="G15" s="2">
        <f>SUM(G12:G14)</f>
        <v>924.6805555555557</v>
      </c>
      <c r="H15" s="2"/>
      <c r="N15" s="5"/>
      <c r="O15" s="3"/>
      <c r="P15" s="2"/>
    </row>
    <row r="16" spans="3:16" ht="12.75">
      <c r="C16" s="2"/>
      <c r="D16" s="2"/>
      <c r="E16" s="2"/>
      <c r="F16" s="2"/>
      <c r="G16" s="2"/>
      <c r="H16" s="2"/>
      <c r="N16" s="5"/>
      <c r="O16" s="3"/>
      <c r="P16" s="2"/>
    </row>
    <row r="17" spans="3:16" ht="12.75">
      <c r="C17" s="3" t="s">
        <v>53</v>
      </c>
      <c r="D17" s="2">
        <f>(D15-G15)*3/(G6+L6)</f>
        <v>-2105.4642857142862</v>
      </c>
      <c r="E17" s="2"/>
      <c r="F17" s="2"/>
      <c r="G17" s="2"/>
      <c r="H17" s="2"/>
      <c r="N17" s="5"/>
      <c r="O17" s="3"/>
      <c r="P17" s="2"/>
    </row>
    <row r="18" spans="3:17" ht="12.75">
      <c r="C18" s="2"/>
      <c r="D18" s="2"/>
      <c r="E18" s="2"/>
      <c r="F18" s="2"/>
      <c r="G18" s="2"/>
      <c r="H18" s="2"/>
      <c r="M18" s="1"/>
      <c r="O18" s="1"/>
      <c r="P18" s="1"/>
      <c r="Q18" s="1"/>
    </row>
    <row r="19" spans="5:17" ht="15.75">
      <c r="E19" s="1" t="s">
        <v>6</v>
      </c>
      <c r="F19" s="1" t="s">
        <v>7</v>
      </c>
      <c r="G19" s="2"/>
      <c r="H19" s="2"/>
      <c r="M19" s="2"/>
      <c r="O19" s="2"/>
      <c r="P19" s="2"/>
      <c r="Q19" s="2"/>
    </row>
    <row r="20" spans="3:15" ht="15.75">
      <c r="C20" s="3" t="s">
        <v>1</v>
      </c>
      <c r="D20" s="2">
        <f>C6*G6</f>
        <v>3000</v>
      </c>
      <c r="E20" s="2">
        <f>G6/2</f>
        <v>3</v>
      </c>
      <c r="F20" s="2">
        <f>$G$6-E20</f>
        <v>3</v>
      </c>
      <c r="G20" s="2"/>
      <c r="H20" s="2"/>
      <c r="N20" s="5"/>
      <c r="O20" s="6"/>
    </row>
    <row r="21" spans="3:6" ht="15.75">
      <c r="C21" s="3" t="s">
        <v>2</v>
      </c>
      <c r="D21" s="2">
        <f>L6*H6</f>
        <v>2700</v>
      </c>
      <c r="E21" s="2">
        <f>L6/2</f>
        <v>2.25</v>
      </c>
      <c r="F21" s="2">
        <f>$L$6-E21</f>
        <v>2.25</v>
      </c>
    </row>
    <row r="22" spans="3:6" ht="15.75">
      <c r="C22" s="1" t="s">
        <v>14</v>
      </c>
      <c r="D22" s="2">
        <f>D6</f>
        <v>2000</v>
      </c>
      <c r="E22" s="2">
        <f>E6</f>
        <v>4</v>
      </c>
      <c r="F22" s="2">
        <f>$G$6-E22</f>
        <v>2</v>
      </c>
    </row>
    <row r="23" spans="3:6" ht="15.75">
      <c r="C23" s="1" t="s">
        <v>15</v>
      </c>
      <c r="D23" s="2">
        <f>I6</f>
        <v>1500</v>
      </c>
      <c r="E23" s="2">
        <f>J6</f>
        <v>2.5</v>
      </c>
      <c r="F23" s="2">
        <f>$L$6-E23</f>
        <v>2</v>
      </c>
    </row>
    <row r="25" spans="4:10" ht="15.75">
      <c r="D25" s="2"/>
      <c r="E25" s="1" t="s">
        <v>10</v>
      </c>
      <c r="F25" s="1" t="s">
        <v>8</v>
      </c>
      <c r="G25" s="1" t="s">
        <v>62</v>
      </c>
      <c r="H25" s="1" t="s">
        <v>54</v>
      </c>
      <c r="I25" s="1" t="s">
        <v>12</v>
      </c>
      <c r="J25" s="1"/>
    </row>
    <row r="26" spans="3:9" ht="15.75">
      <c r="C26" s="3" t="s">
        <v>13</v>
      </c>
      <c r="D26" s="7">
        <f>SUM(E26:I26)</f>
        <v>3732.422619047619</v>
      </c>
      <c r="E26" s="2">
        <f>D20*F20/$G$6</f>
        <v>1500</v>
      </c>
      <c r="F26" s="2">
        <f>D22*F22/$G$6</f>
        <v>666.6666666666666</v>
      </c>
      <c r="G26" s="2">
        <f>D17/G6</f>
        <v>-350.9107142857144</v>
      </c>
      <c r="H26" s="2">
        <f>D8/G6</f>
        <v>416.6666666666667</v>
      </c>
      <c r="I26" s="2">
        <f>D9</f>
        <v>1500</v>
      </c>
    </row>
    <row r="27" spans="3:10" ht="15.75">
      <c r="C27" s="3" t="s">
        <v>57</v>
      </c>
      <c r="D27" s="2">
        <f>SUM(E27:I27)</f>
        <v>2767.5773809523807</v>
      </c>
      <c r="E27" s="2">
        <f>D20*E20/$G$6</f>
        <v>1500</v>
      </c>
      <c r="F27" s="2">
        <f>D22*E22/$G$6</f>
        <v>1333.3333333333333</v>
      </c>
      <c r="G27" s="2">
        <f>-G26</f>
        <v>350.9107142857144</v>
      </c>
      <c r="H27" s="2">
        <f>-H26</f>
        <v>-416.6666666666667</v>
      </c>
      <c r="I27">
        <v>0</v>
      </c>
      <c r="J27" s="2"/>
    </row>
    <row r="28" spans="7:11" ht="12.75">
      <c r="G28" s="2"/>
      <c r="H28" s="2"/>
      <c r="I28" s="2"/>
      <c r="J28" s="3" t="s">
        <v>61</v>
      </c>
      <c r="K28" s="8">
        <f>D26+D29+D32</f>
        <v>13580</v>
      </c>
    </row>
    <row r="29" spans="3:9" ht="15.75">
      <c r="C29" s="3" t="s">
        <v>60</v>
      </c>
      <c r="D29" s="7">
        <f>D27+D31</f>
        <v>4316.125</v>
      </c>
      <c r="G29" s="2"/>
      <c r="H29" s="2"/>
      <c r="I29" s="2"/>
    </row>
    <row r="30" spans="4:9" ht="15.75">
      <c r="D30" s="2"/>
      <c r="E30" s="1" t="s">
        <v>11</v>
      </c>
      <c r="F30" s="1" t="s">
        <v>9</v>
      </c>
      <c r="G30" s="1" t="s">
        <v>62</v>
      </c>
      <c r="H30" s="1" t="s">
        <v>55</v>
      </c>
      <c r="I30" s="1" t="s">
        <v>59</v>
      </c>
    </row>
    <row r="31" spans="3:9" ht="15.75">
      <c r="C31" s="3" t="s">
        <v>56</v>
      </c>
      <c r="D31" s="2">
        <f>SUM(E31:I31)</f>
        <v>1548.5476190476193</v>
      </c>
      <c r="E31" s="2">
        <f>D21*F21/$L$6</f>
        <v>1350</v>
      </c>
      <c r="F31" s="2">
        <f>D23*F23/$L$6</f>
        <v>666.6666666666666</v>
      </c>
      <c r="G31" s="2">
        <f>-D17/L6</f>
        <v>467.8809523809525</v>
      </c>
      <c r="H31" s="2">
        <f>-G8/L6</f>
        <v>-936</v>
      </c>
      <c r="I31" s="2">
        <v>0</v>
      </c>
    </row>
    <row r="32" spans="3:9" ht="15.75">
      <c r="C32" s="3" t="s">
        <v>58</v>
      </c>
      <c r="D32" s="7">
        <f>SUM(E32:I32)</f>
        <v>5531.452380952381</v>
      </c>
      <c r="E32" s="2">
        <f>D21*E21/$L$6</f>
        <v>1350</v>
      </c>
      <c r="F32" s="2">
        <f>D23*E23/$L$6</f>
        <v>833.3333333333334</v>
      </c>
      <c r="G32" s="2">
        <f>-G31</f>
        <v>-467.8809523809525</v>
      </c>
      <c r="H32" s="2">
        <f>-H31</f>
        <v>936</v>
      </c>
      <c r="I32" s="2">
        <f>G9</f>
        <v>2880</v>
      </c>
    </row>
    <row r="33" spans="3:8" ht="12.75">
      <c r="C33" s="3"/>
      <c r="D33" s="2"/>
      <c r="E33" s="2"/>
      <c r="F33" s="2"/>
      <c r="G33" s="2"/>
      <c r="H33" s="2"/>
    </row>
    <row r="34" spans="3:8" ht="12.75">
      <c r="C34" s="3"/>
      <c r="D34" s="2"/>
      <c r="E34" s="2"/>
      <c r="F34" s="2"/>
      <c r="G34" s="2"/>
      <c r="H34" s="2"/>
    </row>
    <row r="35" spans="3:7" ht="15.75">
      <c r="C35" s="3" t="s">
        <v>16</v>
      </c>
      <c r="D35" s="2">
        <f>-D3</f>
        <v>-1000</v>
      </c>
      <c r="E35" s="2"/>
      <c r="F35" s="2"/>
      <c r="G35" s="2"/>
    </row>
    <row r="36" spans="3:7" ht="15.75">
      <c r="C36" s="3" t="s">
        <v>17</v>
      </c>
      <c r="D36" s="2">
        <f>D35-E3*C3</f>
        <v>-1500</v>
      </c>
      <c r="E36" s="2"/>
      <c r="F36" s="3" t="s">
        <v>25</v>
      </c>
      <c r="G36" s="2">
        <f>-D8</f>
        <v>-2500</v>
      </c>
    </row>
    <row r="37" spans="3:5" ht="15.75">
      <c r="C37" s="3" t="s">
        <v>18</v>
      </c>
      <c r="D37" s="2">
        <f>D36+D26</f>
        <v>2232.422619047619</v>
      </c>
      <c r="E37" s="2"/>
    </row>
    <row r="38" spans="3:8" ht="15.75">
      <c r="C38" s="3" t="s">
        <v>19</v>
      </c>
      <c r="D38" s="2">
        <f>D37-C6*E6</f>
        <v>232.4226190476188</v>
      </c>
      <c r="F38" s="3" t="s">
        <v>27</v>
      </c>
      <c r="G38" s="2">
        <f>G36+D37*E6-C6/2*E6^2</f>
        <v>2429.6904761904752</v>
      </c>
      <c r="H38" s="2"/>
    </row>
    <row r="39" spans="3:11" ht="15.75">
      <c r="C39" s="3" t="s">
        <v>20</v>
      </c>
      <c r="D39" s="2">
        <f>D38-D22</f>
        <v>-1767.5773809523812</v>
      </c>
      <c r="E39" s="2"/>
      <c r="F39" s="2"/>
      <c r="G39" s="2"/>
      <c r="H39" s="3"/>
      <c r="I39" s="2"/>
      <c r="J39" s="3"/>
      <c r="K39" s="2"/>
    </row>
    <row r="40" spans="3:4" ht="15.75">
      <c r="C40" s="3" t="s">
        <v>21</v>
      </c>
      <c r="D40" s="2">
        <f>D39-C6*F6</f>
        <v>-2767.577380952381</v>
      </c>
    </row>
    <row r="41" spans="3:9" ht="15.75">
      <c r="C41" s="3" t="s">
        <v>22</v>
      </c>
      <c r="D41" s="2">
        <f>D40+D29</f>
        <v>1548.5476190476188</v>
      </c>
      <c r="F41" s="3" t="s">
        <v>28</v>
      </c>
      <c r="G41" s="2">
        <f>D17</f>
        <v>-2105.4642857142862</v>
      </c>
      <c r="H41" s="2"/>
      <c r="I41" s="2"/>
    </row>
    <row r="42" spans="3:9" ht="15.75">
      <c r="C42" s="3" t="s">
        <v>23</v>
      </c>
      <c r="D42" s="2">
        <f>D41-H6*J6</f>
        <v>48.54761904761881</v>
      </c>
      <c r="H42" s="2"/>
      <c r="I42" s="2"/>
    </row>
    <row r="43" spans="3:9" ht="15.75">
      <c r="C43" s="3" t="s">
        <v>24</v>
      </c>
      <c r="D43" s="2">
        <f>D42-I6</f>
        <v>-1451.4523809523812</v>
      </c>
      <c r="F43" s="3" t="s">
        <v>26</v>
      </c>
      <c r="G43" s="2">
        <f>G41+D41*J6-H6/2*J6^2</f>
        <v>-109.09523809523944</v>
      </c>
      <c r="H43" s="2"/>
      <c r="I43" s="2"/>
    </row>
    <row r="44" spans="3:9" ht="15.75">
      <c r="C44" s="3" t="s">
        <v>63</v>
      </c>
      <c r="D44" s="2">
        <f>D43-H6*K6</f>
        <v>-2651.452380952381</v>
      </c>
      <c r="H44" s="2"/>
      <c r="I44" s="2"/>
    </row>
    <row r="45" spans="3:9" ht="15.75">
      <c r="C45" s="3" t="s">
        <v>64</v>
      </c>
      <c r="D45" s="2">
        <f>D44+D32</f>
        <v>2879.9999999999995</v>
      </c>
      <c r="F45" s="3" t="s">
        <v>66</v>
      </c>
      <c r="G45" s="2">
        <f>G43+D43*K6-H6/2*K6^2</f>
        <v>-4212.000000000002</v>
      </c>
      <c r="H45" s="2"/>
      <c r="I45" s="2"/>
    </row>
    <row r="46" spans="3:9" ht="15.75">
      <c r="C46" s="3" t="s">
        <v>65</v>
      </c>
      <c r="D46" s="2">
        <f>D45-F3*H3</f>
        <v>1799.9999999999995</v>
      </c>
      <c r="H46" s="2"/>
      <c r="I46" s="2"/>
    </row>
    <row r="47" spans="8:9" ht="12.75">
      <c r="H47" s="2"/>
      <c r="I47" s="2"/>
    </row>
    <row r="48" spans="8:9" ht="12.75">
      <c r="H48" s="2"/>
      <c r="I48" s="2"/>
    </row>
    <row r="49" spans="4:9" ht="12.75">
      <c r="D49" s="2"/>
      <c r="E49" s="2"/>
      <c r="F49" s="2"/>
      <c r="G49" s="2"/>
      <c r="H49" s="2"/>
      <c r="I49" s="2"/>
    </row>
    <row r="50" spans="4:9" ht="12.75">
      <c r="D50" s="2"/>
      <c r="E50" s="2"/>
      <c r="F50" s="3"/>
      <c r="G50" s="2"/>
      <c r="H50" s="2"/>
      <c r="I50" s="2"/>
    </row>
    <row r="51" spans="4:9" ht="12.75">
      <c r="D51" s="2"/>
      <c r="E51" s="2"/>
      <c r="F51" s="2"/>
      <c r="G51" s="2"/>
      <c r="H51" s="2"/>
      <c r="I51" s="2"/>
    </row>
    <row r="52" spans="4:9" ht="12.75">
      <c r="D52" s="2"/>
      <c r="E52" s="2"/>
      <c r="F52" s="3"/>
      <c r="G52" s="2"/>
      <c r="H52" s="2"/>
      <c r="I52" s="2"/>
    </row>
    <row r="53" spans="4:9" ht="12.75">
      <c r="D53" s="2"/>
      <c r="E53" s="2"/>
      <c r="F53" s="2"/>
      <c r="G53" s="2"/>
      <c r="H53" s="2"/>
      <c r="I53" s="2"/>
    </row>
    <row r="54" spans="8:9" ht="12.75">
      <c r="H54" s="2"/>
      <c r="I54" s="2"/>
    </row>
    <row r="55" spans="8:9" ht="12.75">
      <c r="H55" s="2"/>
      <c r="I55" s="2"/>
    </row>
    <row r="56" spans="4:9" ht="12.75">
      <c r="D56" s="2"/>
      <c r="E56" s="2"/>
      <c r="F56" s="2"/>
      <c r="G56" s="2"/>
      <c r="H56" s="2"/>
      <c r="I56" s="2"/>
    </row>
    <row r="57" spans="4:9" ht="12.75">
      <c r="D57" s="2"/>
      <c r="E57" s="2"/>
      <c r="F57" s="2"/>
      <c r="G57" s="2"/>
      <c r="H57" s="2"/>
      <c r="I57" s="2"/>
    </row>
    <row r="58" spans="4:9" ht="12.75">
      <c r="D58" s="2"/>
      <c r="E58" s="2"/>
      <c r="F58" s="2"/>
      <c r="G58" s="2"/>
      <c r="H58" s="2"/>
      <c r="I58" s="2"/>
    </row>
    <row r="62" ht="12.75">
      <c r="C62" t="s">
        <v>67</v>
      </c>
    </row>
  </sheetData>
  <sheetProtection password="C593" sheet="1" objects="1" scenarios="1"/>
  <printOptions/>
  <pageMargins left="0.31" right="0.34" top="0.7" bottom="0.71" header="0.5" footer="0.5"/>
  <pageSetup horizontalDpi="600" verticalDpi="6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 continua su tre appoggi con doppio sbalzo</dc:title>
  <dc:subject/>
  <dc:creator>alberto cucinella</dc:creator>
  <cp:keywords/>
  <dc:description/>
  <cp:lastModifiedBy>Cucinella Alberto</cp:lastModifiedBy>
  <cp:lastPrinted>2008-07-18T09:16:26Z</cp:lastPrinted>
  <dcterms:created xsi:type="dcterms:W3CDTF">2007-10-17T08:28:54Z</dcterms:created>
  <dcterms:modified xsi:type="dcterms:W3CDTF">2008-07-18T09:16:56Z</dcterms:modified>
  <cp:category/>
  <cp:version/>
  <cp:contentType/>
  <cp:contentStatus/>
</cp:coreProperties>
</file>